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iu-io-srv-01\shared\USTDA\USTDA Contracts\Implementation\Latin America and the Carribean\2017\Brazil GPI\National Level Workshop\Presentations\Kwartin\English\"/>
    </mc:Choice>
  </mc:AlternateContent>
  <bookViews>
    <workbookView xWindow="480" yWindow="132" windowWidth="18192" windowHeight="11760"/>
  </bookViews>
  <sheets>
    <sheet name="Simplified Cash Flow Analysis" sheetId="1" r:id="rId1"/>
    <sheet name="Cash Flow Graph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46" i="2" l="1"/>
  <c r="M47" i="2"/>
  <c r="M29" i="2"/>
  <c r="M30" i="2"/>
  <c r="M14" i="2"/>
  <c r="M15" i="2"/>
  <c r="Q27" i="1"/>
  <c r="Q30" i="1" s="1"/>
  <c r="P27" i="1"/>
  <c r="P30" i="1" s="1"/>
  <c r="O27" i="1"/>
  <c r="O30" i="1" s="1"/>
  <c r="N27" i="1"/>
  <c r="N30" i="1"/>
  <c r="M27" i="1"/>
  <c r="M30" i="1" s="1"/>
  <c r="L27" i="1"/>
  <c r="L30" i="1" s="1"/>
  <c r="K27" i="1"/>
  <c r="K30" i="1"/>
  <c r="J27" i="1"/>
  <c r="J30" i="1"/>
  <c r="I27" i="1"/>
  <c r="I30" i="1"/>
  <c r="H27" i="1"/>
  <c r="H30" i="1" s="1"/>
  <c r="G27" i="1"/>
  <c r="G30" i="1"/>
  <c r="F27" i="1"/>
  <c r="F30" i="1" s="1"/>
  <c r="E27" i="1"/>
  <c r="E30" i="1"/>
  <c r="D27" i="1"/>
  <c r="D30" i="1" s="1"/>
  <c r="E12" i="1"/>
  <c r="E15" i="1" s="1"/>
  <c r="F12" i="1"/>
  <c r="F15" i="1"/>
  <c r="G12" i="1"/>
  <c r="G15" i="1" s="1"/>
  <c r="H12" i="1"/>
  <c r="H15" i="1"/>
  <c r="I12" i="1"/>
  <c r="I15" i="1" s="1"/>
  <c r="J12" i="1"/>
  <c r="J15" i="1"/>
  <c r="J40" i="1" s="1"/>
  <c r="K12" i="1"/>
  <c r="K15" i="1" s="1"/>
  <c r="L12" i="1"/>
  <c r="L15" i="1" s="1"/>
  <c r="M12" i="1"/>
  <c r="M15" i="1" s="1"/>
  <c r="N12" i="1"/>
  <c r="N15" i="1" s="1"/>
  <c r="O12" i="1"/>
  <c r="O15" i="1"/>
  <c r="P12" i="1"/>
  <c r="P15" i="1" s="1"/>
  <c r="Q12" i="1"/>
  <c r="Q15" i="1"/>
  <c r="D12" i="1"/>
  <c r="D15" i="1" s="1"/>
  <c r="G40" i="1" l="1"/>
  <c r="Q40" i="1"/>
  <c r="O40" i="1"/>
  <c r="F40" i="1"/>
  <c r="K40" i="1"/>
  <c r="D33" i="1"/>
  <c r="O30" i="2" s="1"/>
  <c r="D32" i="1"/>
  <c r="O29" i="2" s="1"/>
  <c r="P40" i="1"/>
  <c r="I40" i="1"/>
  <c r="N40" i="1"/>
  <c r="E40" i="1"/>
  <c r="M40" i="1"/>
  <c r="H40" i="1"/>
  <c r="D17" i="1"/>
  <c r="O14" i="2" s="1"/>
  <c r="L40" i="1"/>
  <c r="D18" i="1"/>
  <c r="O15" i="2" s="1"/>
  <c r="D40" i="1"/>
  <c r="D42" i="1" l="1"/>
  <c r="O46" i="2" s="1"/>
  <c r="D43" i="1"/>
  <c r="O47" i="2" s="1"/>
</calcChain>
</file>

<file path=xl/sharedStrings.xml><?xml version="1.0" encoding="utf-8"?>
<sst xmlns="http://schemas.openxmlformats.org/spreadsheetml/2006/main" count="32" uniqueCount="20">
  <si>
    <t>Bidder One</t>
  </si>
  <si>
    <t>Year</t>
  </si>
  <si>
    <t>Acquisition</t>
  </si>
  <si>
    <t>Revenue</t>
  </si>
  <si>
    <t>O&amp;M</t>
  </si>
  <si>
    <t>Overhauls</t>
  </si>
  <si>
    <t>Disposal</t>
  </si>
  <si>
    <t>Internal rate of return</t>
  </si>
  <si>
    <t>Sum of costs</t>
  </si>
  <si>
    <t>Costs</t>
  </si>
  <si>
    <t>Undiscounted net cash flow</t>
  </si>
  <si>
    <t>5 = (1+2+3+4)</t>
  </si>
  <si>
    <t>7=6+5</t>
  </si>
  <si>
    <t>Bidder Two</t>
  </si>
  <si>
    <t>14 = (10+11+12+13)</t>
  </si>
  <si>
    <t>16=15+14</t>
  </si>
  <si>
    <t>What about the incremental investment?</t>
  </si>
  <si>
    <t>Increment from Bidder 1 to 2</t>
  </si>
  <si>
    <t>Discount Rate</t>
  </si>
  <si>
    <t>Net Present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</si>
</sst>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2" applyNumberFormat="1" applyFont="1"/>
    <xf numFmtId="0" fontId="2" fillId="0" borderId="0" xfId="0" applyFont="1"/>
    <xf numFmtId="165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3" applyNumberFormat="1" applyFont="1"/>
    <xf numFmtId="166" fontId="0" fillId="0" borderId="0" xfId="1" applyNumberFormat="1" applyFont="1"/>
    <xf numFmtId="166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'Simplified Cash Flow Analysis'!$D$15:$Q$15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E-4AFC-AA19-F8C3B1AD1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3200"/>
        <c:axId val="10072064"/>
      </c:barChart>
      <c:catAx>
        <c:axId val="952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2064"/>
        <c:crosses val="autoZero"/>
        <c:auto val="1"/>
        <c:lblAlgn val="ctr"/>
        <c:lblOffset val="100"/>
        <c:noMultiLvlLbl val="0"/>
      </c:catAx>
      <c:valAx>
        <c:axId val="100720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2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'Simplified Cash Flow Analysis'!$D$30:$Q$30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F-448B-AC66-03FF62478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31840"/>
        <c:axId val="128134144"/>
      </c:barChart>
      <c:catAx>
        <c:axId val="12813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34144"/>
        <c:crosses val="autoZero"/>
        <c:auto val="1"/>
        <c:lblAlgn val="ctr"/>
        <c:lblOffset val="100"/>
        <c:noMultiLvlLbl val="0"/>
      </c:catAx>
      <c:valAx>
        <c:axId val="1281341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28131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'Simplified Cash Flow Analysis'!$D$40:$Q$40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3-480F-B941-AAF50E21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63456"/>
        <c:axId val="128565248"/>
      </c:barChart>
      <c:catAx>
        <c:axId val="12856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65248"/>
        <c:crosses val="autoZero"/>
        <c:auto val="1"/>
        <c:lblAlgn val="ctr"/>
        <c:lblOffset val="100"/>
        <c:noMultiLvlLbl val="0"/>
      </c:catAx>
      <c:valAx>
        <c:axId val="1285652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2856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10</xdr:col>
      <xdr:colOff>304800</xdr:colOff>
      <xdr:row>22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10</xdr:col>
      <xdr:colOff>304800</xdr:colOff>
      <xdr:row>38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10</xdr:col>
      <xdr:colOff>304800</xdr:colOff>
      <xdr:row>54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3"/>
  <sheetViews>
    <sheetView tabSelected="1" topLeftCell="A33" workbookViewId="0">
      <selection activeCell="H25" sqref="H25"/>
    </sheetView>
  </sheetViews>
  <sheetFormatPr defaultRowHeight="14.4" x14ac:dyDescent="0.3"/>
  <cols>
    <col min="1" max="1" width="17.5546875" bestFit="1" customWidth="1"/>
    <col min="2" max="2" width="26" bestFit="1" customWidth="1"/>
    <col min="3" max="3" width="11" bestFit="1" customWidth="1"/>
    <col min="4" max="4" width="9.6640625" bestFit="1" customWidth="1"/>
    <col min="5" max="17" width="8.6640625" bestFit="1" customWidth="1"/>
  </cols>
  <sheetData>
    <row r="3" spans="1:17" x14ac:dyDescent="0.3">
      <c r="B3" t="s">
        <v>18</v>
      </c>
      <c r="C3" s="9">
        <v>0.06</v>
      </c>
      <c r="K3" t="s">
        <v>1</v>
      </c>
    </row>
    <row r="5" spans="1:17" x14ac:dyDescent="0.3">
      <c r="D5" s="5">
        <v>0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</row>
    <row r="6" spans="1:17" x14ac:dyDescent="0.3">
      <c r="A6" t="s">
        <v>0</v>
      </c>
    </row>
    <row r="7" spans="1:17" x14ac:dyDescent="0.3">
      <c r="C7" s="2" t="s">
        <v>9</v>
      </c>
    </row>
    <row r="8" spans="1:17" x14ac:dyDescent="0.3">
      <c r="A8" s="5">
        <v>1</v>
      </c>
      <c r="C8" t="s">
        <v>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5">
        <v>2</v>
      </c>
      <c r="C9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5">
        <v>3</v>
      </c>
      <c r="C10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5">
        <v>4</v>
      </c>
      <c r="C11" t="s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5" t="s">
        <v>11</v>
      </c>
      <c r="B12" s="10" t="s">
        <v>8</v>
      </c>
      <c r="D12" s="7">
        <f>SUM(D8:D11)</f>
        <v>0</v>
      </c>
      <c r="E12" s="7">
        <f t="shared" ref="E12:Q12" si="0">SUM(E8:E11)</f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</row>
    <row r="13" spans="1:17" x14ac:dyDescent="0.3">
      <c r="A13" s="5">
        <v>6</v>
      </c>
      <c r="C13" s="2" t="s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5" t="s">
        <v>12</v>
      </c>
      <c r="B15" t="s">
        <v>10</v>
      </c>
      <c r="D15" s="7">
        <f t="shared" ref="D15:Q15" si="1">+D13+D12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</row>
    <row r="16" spans="1:17" x14ac:dyDescent="0.3">
      <c r="A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5">
        <v>8</v>
      </c>
      <c r="B17" s="4" t="s">
        <v>19</v>
      </c>
      <c r="D17" s="7">
        <f>+D15+NPV($C$3,E15:Q15)</f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5">
        <v>9</v>
      </c>
      <c r="B18" s="4" t="s">
        <v>7</v>
      </c>
      <c r="D18" s="3" t="e">
        <f>IRR(D15:Q15)</f>
        <v>#NUM!</v>
      </c>
    </row>
    <row r="21" spans="1:17" x14ac:dyDescent="0.3">
      <c r="A21" t="s">
        <v>13</v>
      </c>
    </row>
    <row r="22" spans="1:17" x14ac:dyDescent="0.3">
      <c r="C22" s="2" t="s">
        <v>9</v>
      </c>
    </row>
    <row r="23" spans="1:17" x14ac:dyDescent="0.3">
      <c r="A23" s="5">
        <v>10</v>
      </c>
      <c r="C23" t="s">
        <v>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5">
        <v>11</v>
      </c>
      <c r="C24" t="s">
        <v>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5">
        <v>12</v>
      </c>
      <c r="C25" t="s">
        <v>5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5">
        <v>13</v>
      </c>
      <c r="C26" t="s">
        <v>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5" t="s">
        <v>14</v>
      </c>
      <c r="B27" s="10" t="s">
        <v>8</v>
      </c>
      <c r="D27" s="7">
        <f>SUM(D23:D26)</f>
        <v>0</v>
      </c>
      <c r="E27" s="7">
        <f t="shared" ref="E27:Q27" si="2">SUM(E23:E26)</f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 t="shared" si="2"/>
        <v>0</v>
      </c>
      <c r="K27" s="7">
        <f t="shared" si="2"/>
        <v>0</v>
      </c>
      <c r="L27" s="7">
        <f t="shared" si="2"/>
        <v>0</v>
      </c>
      <c r="M27" s="7">
        <f t="shared" si="2"/>
        <v>0</v>
      </c>
      <c r="N27" s="7">
        <f t="shared" si="2"/>
        <v>0</v>
      </c>
      <c r="O27" s="7">
        <f t="shared" si="2"/>
        <v>0</v>
      </c>
      <c r="P27" s="7">
        <f t="shared" si="2"/>
        <v>0</v>
      </c>
      <c r="Q27" s="7">
        <f t="shared" si="2"/>
        <v>0</v>
      </c>
    </row>
    <row r="28" spans="1:17" x14ac:dyDescent="0.3">
      <c r="A28" s="5">
        <v>15</v>
      </c>
      <c r="C28" s="2" t="s">
        <v>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5" t="s">
        <v>15</v>
      </c>
      <c r="B30" t="s">
        <v>10</v>
      </c>
      <c r="D30" s="7">
        <f t="shared" ref="D30:Q30" si="3">+D28+D27</f>
        <v>0</v>
      </c>
      <c r="E30" s="7">
        <f t="shared" si="3"/>
        <v>0</v>
      </c>
      <c r="F30" s="7">
        <f t="shared" si="3"/>
        <v>0</v>
      </c>
      <c r="G30" s="7">
        <f t="shared" si="3"/>
        <v>0</v>
      </c>
      <c r="H30" s="7">
        <f t="shared" si="3"/>
        <v>0</v>
      </c>
      <c r="I30" s="7">
        <f t="shared" si="3"/>
        <v>0</v>
      </c>
      <c r="J30" s="7">
        <f t="shared" si="3"/>
        <v>0</v>
      </c>
      <c r="K30" s="7">
        <f t="shared" si="3"/>
        <v>0</v>
      </c>
      <c r="L30" s="7">
        <f t="shared" si="3"/>
        <v>0</v>
      </c>
      <c r="M30" s="7">
        <f t="shared" si="3"/>
        <v>0</v>
      </c>
      <c r="N30" s="7">
        <f t="shared" si="3"/>
        <v>0</v>
      </c>
      <c r="O30" s="7">
        <f t="shared" si="3"/>
        <v>0</v>
      </c>
      <c r="P30" s="7">
        <f t="shared" si="3"/>
        <v>0</v>
      </c>
      <c r="Q30" s="7">
        <f t="shared" si="3"/>
        <v>0</v>
      </c>
    </row>
    <row r="31" spans="1:17" x14ac:dyDescent="0.3">
      <c r="A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5">
        <v>17</v>
      </c>
      <c r="B32" s="4" t="s">
        <v>19</v>
      </c>
      <c r="D32" s="7">
        <f>+D30+NPV($C$3,E30:Q30)</f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3">
      <c r="A33" s="5">
        <v>18</v>
      </c>
      <c r="B33" s="4" t="s">
        <v>7</v>
      </c>
      <c r="D33" s="6" t="e">
        <f>IRR(D30:Q30)</f>
        <v>#NUM!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7" spans="1:17" x14ac:dyDescent="0.3">
      <c r="A37" t="s">
        <v>16</v>
      </c>
    </row>
    <row r="38" spans="1:17" x14ac:dyDescent="0.3">
      <c r="D38" s="5">
        <v>0</v>
      </c>
      <c r="E38" s="5">
        <v>1</v>
      </c>
      <c r="F38" s="5">
        <v>2</v>
      </c>
      <c r="G38" s="5">
        <v>3</v>
      </c>
      <c r="H38" s="5">
        <v>4</v>
      </c>
      <c r="I38" s="5">
        <v>5</v>
      </c>
      <c r="J38" s="5">
        <v>6</v>
      </c>
      <c r="K38" s="5">
        <v>7</v>
      </c>
      <c r="L38" s="5">
        <v>8</v>
      </c>
      <c r="M38" s="5">
        <v>9</v>
      </c>
      <c r="N38" s="5">
        <v>10</v>
      </c>
      <c r="O38" s="5">
        <v>11</v>
      </c>
      <c r="P38" s="5">
        <v>12</v>
      </c>
      <c r="Q38" s="5">
        <v>13</v>
      </c>
    </row>
    <row r="40" spans="1:17" x14ac:dyDescent="0.3">
      <c r="B40" t="s">
        <v>17</v>
      </c>
      <c r="D40" s="8">
        <f>+D30-D15</f>
        <v>0</v>
      </c>
      <c r="E40" s="8">
        <f t="shared" ref="E40:Q40" si="4">+E30-E15</f>
        <v>0</v>
      </c>
      <c r="F40" s="8">
        <f t="shared" si="4"/>
        <v>0</v>
      </c>
      <c r="G40" s="8">
        <f t="shared" si="4"/>
        <v>0</v>
      </c>
      <c r="H40" s="8">
        <f t="shared" si="4"/>
        <v>0</v>
      </c>
      <c r="I40" s="8">
        <f t="shared" si="4"/>
        <v>0</v>
      </c>
      <c r="J40" s="8">
        <f t="shared" si="4"/>
        <v>0</v>
      </c>
      <c r="K40" s="8">
        <f t="shared" si="4"/>
        <v>0</v>
      </c>
      <c r="L40" s="8">
        <f t="shared" si="4"/>
        <v>0</v>
      </c>
      <c r="M40" s="8">
        <f t="shared" si="4"/>
        <v>0</v>
      </c>
      <c r="N40" s="8">
        <f t="shared" si="4"/>
        <v>0</v>
      </c>
      <c r="O40" s="8">
        <f t="shared" si="4"/>
        <v>0</v>
      </c>
      <c r="P40" s="8">
        <f t="shared" si="4"/>
        <v>0</v>
      </c>
      <c r="Q40" s="8">
        <f t="shared" si="4"/>
        <v>0</v>
      </c>
    </row>
    <row r="42" spans="1:17" x14ac:dyDescent="0.3">
      <c r="B42" s="4" t="s">
        <v>19</v>
      </c>
      <c r="D42" s="7">
        <f>+D40+NPV($C$3,E40:Q40)</f>
        <v>0</v>
      </c>
    </row>
    <row r="43" spans="1:17" x14ac:dyDescent="0.3">
      <c r="B43" s="4" t="s">
        <v>7</v>
      </c>
      <c r="D43" s="6" t="e">
        <f>IRR(D40:Q40)</f>
        <v>#NUM!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4:O47"/>
  <sheetViews>
    <sheetView topLeftCell="A7" workbookViewId="0">
      <selection activeCell="O47" sqref="O47"/>
    </sheetView>
  </sheetViews>
  <sheetFormatPr defaultRowHeight="14.4" x14ac:dyDescent="0.3"/>
  <cols>
    <col min="14" max="14" width="14.109375" customWidth="1"/>
    <col min="15" max="15" width="11.5546875" bestFit="1" customWidth="1"/>
  </cols>
  <sheetData>
    <row r="14" spans="13:15" x14ac:dyDescent="0.3">
      <c r="M14" t="str">
        <f>'Simplified Cash Flow Analysis'!B17</f>
        <v>Net Present value</v>
      </c>
      <c r="O14" s="7">
        <f>'Simplified Cash Flow Analysis'!D17</f>
        <v>0</v>
      </c>
    </row>
    <row r="15" spans="13:15" x14ac:dyDescent="0.3">
      <c r="M15" t="str">
        <f>'Simplified Cash Flow Analysis'!B18</f>
        <v>Internal rate of return</v>
      </c>
      <c r="O15" s="6" t="e">
        <f>'Simplified Cash Flow Analysis'!D18</f>
        <v>#NUM!</v>
      </c>
    </row>
    <row r="29" spans="13:15" x14ac:dyDescent="0.3">
      <c r="M29" t="str">
        <f>'Simplified Cash Flow Analysis'!B32</f>
        <v>Net Present value</v>
      </c>
      <c r="O29" s="7">
        <f>'Simplified Cash Flow Analysis'!D32</f>
        <v>0</v>
      </c>
    </row>
    <row r="30" spans="13:15" x14ac:dyDescent="0.3">
      <c r="M30" t="str">
        <f>'Simplified Cash Flow Analysis'!B33</f>
        <v>Internal rate of return</v>
      </c>
      <c r="O30" s="6" t="e">
        <f>'Simplified Cash Flow Analysis'!D33</f>
        <v>#NUM!</v>
      </c>
    </row>
    <row r="46" spans="13:15" x14ac:dyDescent="0.3">
      <c r="M46" t="str">
        <f>'Simplified Cash Flow Analysis'!B42</f>
        <v>Net Present value</v>
      </c>
      <c r="O46" s="7">
        <f>'Simplified Cash Flow Analysis'!D42</f>
        <v>0</v>
      </c>
    </row>
    <row r="47" spans="13:15" x14ac:dyDescent="0.3">
      <c r="M47" t="str">
        <f>'Simplified Cash Flow Analysis'!B43</f>
        <v>Internal rate of return</v>
      </c>
      <c r="O47" s="6" t="e">
        <f>'Simplified Cash Flow Analysis'!D43</f>
        <v>#NUM!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Simplified Cash Flow Analysis</vt:lpstr>
      <vt:lpstr>Cash Flow Graphs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Kwartin</dc:creator>
  <cp:lastModifiedBy>Lauren Krauth</cp:lastModifiedBy>
  <dcterms:created xsi:type="dcterms:W3CDTF">2015-09-11T19:26:28Z</dcterms:created>
  <dcterms:modified xsi:type="dcterms:W3CDTF">2017-11-27T15:29:58Z</dcterms:modified>
</cp:coreProperties>
</file>